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ant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<sst xmlns="http://schemas.openxmlformats.org/spreadsheetml/2006/main" count="20" uniqueCount="19">
  <si>
    <t xml:space="preserve">QUẢN LÝ DỰ ÁN – GANTT CHART</t>
  </si>
  <si>
    <t xml:space="preserve">Ngày bắt đầu dự án:</t>
  </si>
  <si>
    <t xml:space="preserve">2026-06-24</t>
  </si>
  <si>
    <t xml:space="preserve">STT</t>
  </si>
  <si>
    <t xml:space="preserve">Công việc</t>
  </si>
  <si>
    <t xml:space="preserve">Người phụ trách</t>
  </si>
  <si>
    <t xml:space="preserve">Ngày bắt đầu</t>
  </si>
  <si>
    <t xml:space="preserve">Ngày kết thúc</t>
  </si>
  <si>
    <t xml:space="preserve">Số ngày</t>
  </si>
  <si>
    <t xml:space="preserve">% hoàn thành</t>
  </si>
  <si>
    <t xml:space="preserve">Lập kế hoạch</t>
  </si>
  <si>
    <t xml:space="preserve">Nguyễn Văn A</t>
  </si>
  <si>
    <t xml:space="preserve">Thiết kế</t>
  </si>
  <si>
    <t xml:space="preserve">Trần Thị B</t>
  </si>
  <si>
    <t xml:space="preserve">Phát triển</t>
  </si>
  <si>
    <t xml:space="preserve">Lê Văn C</t>
  </si>
  <si>
    <t xml:space="preserve">Kiểm thử</t>
  </si>
  <si>
    <t xml:space="preserve">Phạm Thị D</t>
  </si>
  <si>
    <t xml:space="preserve">Triển khai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</si>
</sst>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dd/mm"/>
    <numFmt numFmtId="167" formatCode="0%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563EB"/>
      <name val="Arial"/>
      <family val="0"/>
      <charset val="1"/>
    </font>
    <font>
      <b val="true"/>
      <sz val="10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8"/>
      <color rgb="FFFFFFFF"/>
      <name val="Arial"/>
      <family val="0"/>
      <charset val="1"/>
    </font>
    <font>
      <sz val="11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2563EB"/>
        <bgColor rgb="FF0066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>
          <bgColor rgb="FF2563EB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563EB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B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7" ySplit="4" topLeftCell="H5" activePane="bottomRight" state="frozen"/>
      <selection pane="topLeft" activeCell="A1" activeCellId="0" sqref="A1"/>
      <selection pane="topRight" activeCell="H1" activeCellId="0" sqref="H1"/>
      <selection pane="bottomLeft" activeCell="A5" activeCellId="0" sqref="A5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0"/>
    <col collapsed="false" customWidth="true" hidden="false" outlineLevel="0" max="3" min="3" style="0" width="15"/>
    <col collapsed="false" customWidth="true" hidden="false" outlineLevel="0" max="5" min="4" style="0" width="13"/>
    <col collapsed="false" customWidth="true" hidden="false" outlineLevel="0" max="6" min="6" style="0" width="9"/>
    <col collapsed="false" customWidth="true" hidden="false" outlineLevel="0" max="7" min="7" style="0" width="11"/>
    <col collapsed="false" customWidth="true" hidden="false" outlineLevel="0" max="28" min="8" style="0" width="4.5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  <c r="B2" s="3" t="s">
        <v>2</v>
      </c>
    </row>
    <row r="4" customFormat="false" ht="26.85" hidden="false" customHeight="false" outlineLevel="0" collapsed="false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5" t="n">
        <f aca="false">$B$2+0</f>
        <v>46197</v>
      </c>
      <c r="I4" s="5" t="n">
        <f aca="false">$B$2+1</f>
        <v>46198</v>
      </c>
      <c r="J4" s="5" t="n">
        <f aca="false">$B$2+2</f>
        <v>46199</v>
      </c>
      <c r="K4" s="5" t="n">
        <f aca="false">$B$2+3</f>
        <v>46200</v>
      </c>
      <c r="L4" s="5" t="n">
        <f aca="false">$B$2+4</f>
        <v>46201</v>
      </c>
      <c r="M4" s="5" t="n">
        <f aca="false">$B$2+5</f>
        <v>46202</v>
      </c>
      <c r="N4" s="5" t="n">
        <f aca="false">$B$2+6</f>
        <v>46203</v>
      </c>
      <c r="O4" s="5" t="n">
        <f aca="false">$B$2+7</f>
        <v>46204</v>
      </c>
      <c r="P4" s="5" t="n">
        <f aca="false">$B$2+8</f>
        <v>46205</v>
      </c>
      <c r="Q4" s="5" t="n">
        <f aca="false">$B$2+9</f>
        <v>46206</v>
      </c>
      <c r="R4" s="5" t="n">
        <f aca="false">$B$2+10</f>
        <v>46207</v>
      </c>
      <c r="S4" s="5" t="n">
        <f aca="false">$B$2+11</f>
        <v>46208</v>
      </c>
      <c r="T4" s="5" t="n">
        <f aca="false">$B$2+12</f>
        <v>46209</v>
      </c>
      <c r="U4" s="5" t="n">
        <f aca="false">$B$2+13</f>
        <v>46210</v>
      </c>
      <c r="V4" s="5" t="n">
        <f aca="false">$B$2+14</f>
        <v>46211</v>
      </c>
      <c r="W4" s="5" t="n">
        <f aca="false">$B$2+15</f>
        <v>46212</v>
      </c>
      <c r="X4" s="5" t="n">
        <f aca="false">$B$2+16</f>
        <v>46213</v>
      </c>
      <c r="Y4" s="5" t="n">
        <f aca="false">$B$2+17</f>
        <v>46214</v>
      </c>
      <c r="Z4" s="5" t="n">
        <f aca="false">$B$2+18</f>
        <v>46215</v>
      </c>
      <c r="AA4" s="5" t="n">
        <f aca="false">$B$2+19</f>
        <v>46216</v>
      </c>
      <c r="AB4" s="5" t="n">
        <f aca="false">$B$2+20</f>
        <v>46217</v>
      </c>
    </row>
    <row r="5" customFormat="false" ht="15" hidden="false" customHeight="false" outlineLevel="0" collapsed="false">
      <c r="A5" s="6" t="n">
        <v>1</v>
      </c>
      <c r="B5" s="7" t="s">
        <v>10</v>
      </c>
      <c r="C5" s="7" t="s">
        <v>11</v>
      </c>
      <c r="D5" s="3" t="n">
        <f aca="false">$B$2+0</f>
        <v>46197</v>
      </c>
      <c r="E5" s="3" t="n">
        <f aca="false">$B$2+3</f>
        <v>46200</v>
      </c>
      <c r="F5" s="8" t="n">
        <f aca="false">E5-D5</f>
        <v>3</v>
      </c>
      <c r="G5" s="9" t="n">
        <v>0.6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customFormat="false" ht="15" hidden="false" customHeight="false" outlineLevel="0" collapsed="false">
      <c r="A6" s="6" t="n">
        <v>2</v>
      </c>
      <c r="B6" s="7" t="s">
        <v>12</v>
      </c>
      <c r="C6" s="7" t="s">
        <v>13</v>
      </c>
      <c r="D6" s="3" t="n">
        <f aca="false">$B$2+3</f>
        <v>46200</v>
      </c>
      <c r="E6" s="3" t="n">
        <f aca="false">$B$2+7</f>
        <v>46204</v>
      </c>
      <c r="F6" s="8" t="n">
        <f aca="false">E6-D6</f>
        <v>4</v>
      </c>
      <c r="G6" s="9" t="n">
        <v>0.4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customFormat="false" ht="15" hidden="false" customHeight="false" outlineLevel="0" collapsed="false">
      <c r="A7" s="6" t="n">
        <v>3</v>
      </c>
      <c r="B7" s="7" t="s">
        <v>14</v>
      </c>
      <c r="C7" s="7" t="s">
        <v>15</v>
      </c>
      <c r="D7" s="3" t="n">
        <f aca="false">$B$2+7</f>
        <v>46204</v>
      </c>
      <c r="E7" s="3" t="n">
        <f aca="false">$B$2+14</f>
        <v>46211</v>
      </c>
      <c r="F7" s="8" t="n">
        <f aca="false">E7-D7</f>
        <v>7</v>
      </c>
      <c r="G7" s="9" t="n">
        <v>0.1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customFormat="false" ht="15" hidden="false" customHeight="false" outlineLevel="0" collapsed="false">
      <c r="A8" s="6" t="n">
        <v>4</v>
      </c>
      <c r="B8" s="7" t="s">
        <v>16</v>
      </c>
      <c r="C8" s="7" t="s">
        <v>17</v>
      </c>
      <c r="D8" s="3" t="n">
        <f aca="false">$B$2+14</f>
        <v>46211</v>
      </c>
      <c r="E8" s="3" t="n">
        <f aca="false">$B$2+18</f>
        <v>46215</v>
      </c>
      <c r="F8" s="8" t="n">
        <f aca="false">E8-D8</f>
        <v>4</v>
      </c>
      <c r="G8" s="9" t="n">
        <v>0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customFormat="false" ht="15" hidden="false" customHeight="false" outlineLevel="0" collapsed="false">
      <c r="A9" s="6" t="n">
        <v>5</v>
      </c>
      <c r="B9" s="7" t="s">
        <v>18</v>
      </c>
      <c r="C9" s="7" t="s">
        <v>11</v>
      </c>
      <c r="D9" s="3" t="n">
        <f aca="false">$B$2+18</f>
        <v>46215</v>
      </c>
      <c r="E9" s="3" t="n">
        <f aca="false">$B$2+21</f>
        <v>46218</v>
      </c>
      <c r="F9" s="8" t="n">
        <f aca="false">E9-D9</f>
        <v>3</v>
      </c>
      <c r="G9" s="9" t="n">
        <v>0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customFormat="false" ht="15" hidden="false" customHeight="false" outlineLevel="0" collapsed="false">
      <c r="A10" s="7"/>
      <c r="B10" s="7"/>
      <c r="C10" s="7"/>
      <c r="D10" s="3"/>
      <c r="E10" s="3"/>
      <c r="F10" s="7"/>
      <c r="G10" s="9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customFormat="false" ht="15" hidden="false" customHeight="false" outlineLevel="0" collapsed="false">
      <c r="A11" s="7"/>
      <c r="B11" s="7"/>
      <c r="C11" s="7"/>
      <c r="D11" s="3"/>
      <c r="E11" s="3"/>
      <c r="F11" s="7"/>
      <c r="G11" s="9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customFormat="false" ht="15" hidden="false" customHeight="false" outlineLevel="0" collapsed="false">
      <c r="A12" s="7"/>
      <c r="B12" s="7"/>
      <c r="C12" s="7"/>
      <c r="D12" s="3"/>
      <c r="E12" s="3"/>
      <c r="F12" s="7"/>
      <c r="G12" s="9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customFormat="false" ht="15" hidden="false" customHeight="false" outlineLevel="0" collapsed="false">
      <c r="A13" s="7"/>
      <c r="B13" s="7"/>
      <c r="C13" s="7"/>
      <c r="D13" s="3"/>
      <c r="E13" s="3"/>
      <c r="F13" s="7"/>
      <c r="G13" s="9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customFormat="false" ht="15" hidden="false" customHeight="false" outlineLevel="0" collapsed="false">
      <c r="A14" s="7"/>
      <c r="B14" s="7"/>
      <c r="C14" s="7"/>
      <c r="D14" s="3"/>
      <c r="E14" s="3"/>
      <c r="F14" s="7"/>
      <c r="G14" s="9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</sheetData>
  <conditionalFormatting sqref="H5:AB5">
    <cfRule type="expression" priority="2" aboveAverage="0" equalAverage="0" bottom="0" percent="0" rank="0" text="" dxfId="0">
      <formula>AND(H$4&gt;=$D5,H$4&lt;=$E5)</formula>
    </cfRule>
  </conditionalFormatting>
  <conditionalFormatting sqref="H6:AB6">
    <cfRule type="expression" priority="3" aboveAverage="0" equalAverage="0" bottom="0" percent="0" rank="0" text="" dxfId="0">
      <formula>AND(H$4&gt;=$D6,H$4&lt;=$E6)</formula>
    </cfRule>
  </conditionalFormatting>
  <conditionalFormatting sqref="H7:AB7">
    <cfRule type="expression" priority="4" aboveAverage="0" equalAverage="0" bottom="0" percent="0" rank="0" text="" dxfId="0">
      <formula>AND(H$4&gt;=$D7,H$4&lt;=$E7)</formula>
    </cfRule>
  </conditionalFormatting>
  <conditionalFormatting sqref="H8:AB8">
    <cfRule type="expression" priority="5" aboveAverage="0" equalAverage="0" bottom="0" percent="0" rank="0" text="" dxfId="0">
      <formula>AND(H$4&gt;=$D8,H$4&lt;=$E8)</formula>
    </cfRule>
  </conditionalFormatting>
  <conditionalFormatting sqref="H9:AB9">
    <cfRule type="expression" priority="6" aboveAverage="0" equalAverage="0" bottom="0" percent="0" rank="0" text="" dxfId="0">
      <formula>AND(H$4&gt;=$D9,H$4&lt;=$E9)</formula>
    </cfRule>
  </conditionalFormatting>
  <conditionalFormatting sqref="H10:AB10">
    <cfRule type="expression" priority="7" aboveAverage="0" equalAverage="0" bottom="0" percent="0" rank="0" text="" dxfId="0">
      <formula>AND(H$4&gt;=$D10,H$4&lt;=$E10)</formula>
    </cfRule>
  </conditionalFormatting>
  <conditionalFormatting sqref="H11:AB11">
    <cfRule type="expression" priority="8" aboveAverage="0" equalAverage="0" bottom="0" percent="0" rank="0" text="" dxfId="0">
      <formula>AND(H$4&gt;=$D11,H$4&lt;=$E11)</formula>
    </cfRule>
  </conditionalFormatting>
  <conditionalFormatting sqref="H12:AB12">
    <cfRule type="expression" priority="9" aboveAverage="0" equalAverage="0" bottom="0" percent="0" rank="0" text="" dxfId="0">
      <formula>AND(H$4&gt;=$D12,H$4&lt;=$E12)</formula>
    </cfRule>
  </conditionalFormatting>
  <conditionalFormatting sqref="H13:AB13">
    <cfRule type="expression" priority="10" aboveAverage="0" equalAverage="0" bottom="0" percent="0" rank="0" text="" dxfId="0">
      <formula>AND(H$4&gt;=$D13,H$4&lt;=$E13)</formula>
    </cfRule>
  </conditionalFormatting>
  <conditionalFormatting sqref="H14:AB14">
    <cfRule type="expression" priority="11" aboveAverage="0" equalAverage="0" bottom="0" percent="0" rank="0" text="" dxfId="0">
      <formula>AND(H$4&gt;=$D14,H$4&lt;=$E14)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2026-06-24T06:16:41Z</dcterms:created>
  <dc:creator>openpyxl</dc:creator>
  <dc:description/>
  <dc:language>en-US</dc:language>
  <cp:lastModifiedBy/>
  <dcterms:modified xsi:type="dcterms:W3CDTF">2026-06-24T06:16:41Z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